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3 INFORMACION FINANCIERA  LEY DE DISIPLINA\"/>
    </mc:Choice>
  </mc:AlternateContent>
  <xr:revisionPtr revIDLastSave="0" documentId="13_ncr:1_{17AD85A6-BDA6-4822-9F7C-10C224414C78}" xr6:coauthVersionLast="47" xr6:coauthVersionMax="47" xr10:uidLastSave="{00000000-0000-0000-0000-000000000000}"/>
  <bookViews>
    <workbookView xWindow="-120" yWindow="-120" windowWidth="29040" windowHeight="15720" xr2:uid="{39E481C1-A180-41B2-AC8A-8AFB1698461A}"/>
  </bookViews>
  <sheets>
    <sheet name="F6a_EAEPED_COG" sheetId="1" r:id="rId1"/>
  </sheets>
  <definedNames>
    <definedName name="_xlnm.Print_Titles" localSheetId="0">F6a_EAEPED_COG!$2:$9</definedName>
  </definedNames>
  <calcPr calcId="191029"/>
</workbook>
</file>

<file path=xl/calcChain.xml><?xml version="1.0" encoding="utf-8"?>
<calcChain xmlns="http://schemas.openxmlformats.org/spreadsheetml/2006/main">
  <c r="F69" i="1" l="1"/>
  <c r="I69" i="1"/>
  <c r="F96" i="1"/>
  <c r="I96" i="1" s="1"/>
  <c r="F97" i="1"/>
  <c r="I97" i="1"/>
  <c r="F98" i="1"/>
  <c r="F99" i="1"/>
  <c r="I99" i="1"/>
  <c r="F100" i="1"/>
  <c r="I100" i="1" s="1"/>
  <c r="F101" i="1"/>
  <c r="I101" i="1"/>
  <c r="F102" i="1"/>
  <c r="I102" i="1" s="1"/>
  <c r="F103" i="1"/>
  <c r="I103" i="1" s="1"/>
  <c r="F95" i="1"/>
  <c r="I95" i="1"/>
  <c r="F88" i="1"/>
  <c r="I88" i="1" s="1"/>
  <c r="F89" i="1"/>
  <c r="I89" i="1" s="1"/>
  <c r="F90" i="1"/>
  <c r="I90" i="1" s="1"/>
  <c r="F91" i="1"/>
  <c r="F92" i="1"/>
  <c r="I92" i="1" s="1"/>
  <c r="F93" i="1"/>
  <c r="I93" i="1"/>
  <c r="F87" i="1"/>
  <c r="I87" i="1" s="1"/>
  <c r="F78" i="1"/>
  <c r="I78" i="1"/>
  <c r="F79" i="1"/>
  <c r="I79" i="1"/>
  <c r="F80" i="1"/>
  <c r="F81" i="1"/>
  <c r="I81" i="1"/>
  <c r="F82" i="1"/>
  <c r="I82" i="1" s="1"/>
  <c r="F83" i="1"/>
  <c r="I83" i="1" s="1"/>
  <c r="F77" i="1"/>
  <c r="I77" i="1"/>
  <c r="F74" i="1"/>
  <c r="F75" i="1"/>
  <c r="I75" i="1" s="1"/>
  <c r="F73" i="1"/>
  <c r="F65" i="1"/>
  <c r="I65" i="1" s="1"/>
  <c r="F66" i="1"/>
  <c r="I66" i="1" s="1"/>
  <c r="F67" i="1"/>
  <c r="I67" i="1" s="1"/>
  <c r="F68" i="1"/>
  <c r="I68" i="1"/>
  <c r="F70" i="1"/>
  <c r="I70" i="1"/>
  <c r="F71" i="1"/>
  <c r="I71" i="1" s="1"/>
  <c r="F64" i="1"/>
  <c r="F61" i="1"/>
  <c r="I61" i="1"/>
  <c r="F62" i="1"/>
  <c r="I62" i="1" s="1"/>
  <c r="F60" i="1"/>
  <c r="I60" i="1" s="1"/>
  <c r="F51" i="1"/>
  <c r="F52" i="1"/>
  <c r="I52" i="1" s="1"/>
  <c r="F53" i="1"/>
  <c r="I53" i="1" s="1"/>
  <c r="F54" i="1"/>
  <c r="I54" i="1" s="1"/>
  <c r="F55" i="1"/>
  <c r="I55" i="1"/>
  <c r="F56" i="1"/>
  <c r="I56" i="1"/>
  <c r="F57" i="1"/>
  <c r="I57" i="1" s="1"/>
  <c r="F58" i="1"/>
  <c r="I58" i="1"/>
  <c r="F50" i="1"/>
  <c r="I50" i="1"/>
  <c r="F41" i="1"/>
  <c r="I41" i="1"/>
  <c r="F42" i="1"/>
  <c r="I42" i="1" s="1"/>
  <c r="F43" i="1"/>
  <c r="I43" i="1"/>
  <c r="F44" i="1"/>
  <c r="I44" i="1"/>
  <c r="F45" i="1"/>
  <c r="I45" i="1"/>
  <c r="F46" i="1"/>
  <c r="I46" i="1" s="1"/>
  <c r="F47" i="1"/>
  <c r="I47" i="1"/>
  <c r="F48" i="1"/>
  <c r="I48" i="1" s="1"/>
  <c r="F40" i="1"/>
  <c r="I40" i="1" s="1"/>
  <c r="F31" i="1"/>
  <c r="I31" i="1" s="1"/>
  <c r="F32" i="1"/>
  <c r="I32" i="1" s="1"/>
  <c r="F33" i="1"/>
  <c r="I33" i="1"/>
  <c r="F34" i="1"/>
  <c r="I34" i="1" s="1"/>
  <c r="F35" i="1"/>
  <c r="I35" i="1"/>
  <c r="F36" i="1"/>
  <c r="I36" i="1"/>
  <c r="F37" i="1"/>
  <c r="I37" i="1"/>
  <c r="F38" i="1"/>
  <c r="I38" i="1"/>
  <c r="F30" i="1"/>
  <c r="I30" i="1"/>
  <c r="F21" i="1"/>
  <c r="I21" i="1"/>
  <c r="F22" i="1"/>
  <c r="I22" i="1"/>
  <c r="F23" i="1"/>
  <c r="I23" i="1"/>
  <c r="F24" i="1"/>
  <c r="F25" i="1"/>
  <c r="I25" i="1"/>
  <c r="F26" i="1"/>
  <c r="I26" i="1"/>
  <c r="F27" i="1"/>
  <c r="I27" i="1" s="1"/>
  <c r="F28" i="1"/>
  <c r="I28" i="1" s="1"/>
  <c r="F20" i="1"/>
  <c r="I20" i="1"/>
  <c r="F13" i="1"/>
  <c r="I13" i="1"/>
  <c r="F14" i="1"/>
  <c r="I14" i="1"/>
  <c r="F15" i="1"/>
  <c r="I15" i="1" s="1"/>
  <c r="F16" i="1"/>
  <c r="F17" i="1"/>
  <c r="I17" i="1"/>
  <c r="F18" i="1"/>
  <c r="I18" i="1"/>
  <c r="F12" i="1"/>
  <c r="F153" i="1"/>
  <c r="I153" i="1" s="1"/>
  <c r="F154" i="1"/>
  <c r="I154" i="1"/>
  <c r="F155" i="1"/>
  <c r="I155" i="1" s="1"/>
  <c r="F156" i="1"/>
  <c r="I156" i="1" s="1"/>
  <c r="F157" i="1"/>
  <c r="I157" i="1" s="1"/>
  <c r="F158" i="1"/>
  <c r="I158" i="1"/>
  <c r="F152" i="1"/>
  <c r="I152" i="1"/>
  <c r="F149" i="1"/>
  <c r="I149" i="1"/>
  <c r="F150" i="1"/>
  <c r="I150" i="1" s="1"/>
  <c r="F148" i="1"/>
  <c r="F140" i="1"/>
  <c r="I140" i="1" s="1"/>
  <c r="F141" i="1"/>
  <c r="I141" i="1" s="1"/>
  <c r="F142" i="1"/>
  <c r="I142" i="1" s="1"/>
  <c r="F143" i="1"/>
  <c r="I143" i="1"/>
  <c r="F144" i="1"/>
  <c r="I144" i="1" s="1"/>
  <c r="F145" i="1"/>
  <c r="I145" i="1"/>
  <c r="F146" i="1"/>
  <c r="I146" i="1"/>
  <c r="F139" i="1"/>
  <c r="I139" i="1" s="1"/>
  <c r="F136" i="1"/>
  <c r="I136" i="1" s="1"/>
  <c r="F137" i="1"/>
  <c r="I137" i="1"/>
  <c r="F135" i="1"/>
  <c r="F134" i="1" s="1"/>
  <c r="I135" i="1"/>
  <c r="F126" i="1"/>
  <c r="I126" i="1"/>
  <c r="F127" i="1"/>
  <c r="I127" i="1" s="1"/>
  <c r="F128" i="1"/>
  <c r="I128" i="1" s="1"/>
  <c r="F129" i="1"/>
  <c r="I129" i="1"/>
  <c r="F130" i="1"/>
  <c r="I130" i="1"/>
  <c r="F131" i="1"/>
  <c r="I131" i="1" s="1"/>
  <c r="F132" i="1"/>
  <c r="I132" i="1" s="1"/>
  <c r="F133" i="1"/>
  <c r="I133" i="1"/>
  <c r="F125" i="1"/>
  <c r="I125" i="1" s="1"/>
  <c r="F116" i="1"/>
  <c r="I116" i="1"/>
  <c r="F117" i="1"/>
  <c r="I117" i="1" s="1"/>
  <c r="F118" i="1"/>
  <c r="I118" i="1"/>
  <c r="F119" i="1"/>
  <c r="I119" i="1"/>
  <c r="F120" i="1"/>
  <c r="I120" i="1" s="1"/>
  <c r="F121" i="1"/>
  <c r="I121" i="1"/>
  <c r="F122" i="1"/>
  <c r="I122" i="1"/>
  <c r="F123" i="1"/>
  <c r="I123" i="1" s="1"/>
  <c r="F115" i="1"/>
  <c r="I115" i="1" s="1"/>
  <c r="F106" i="1"/>
  <c r="I106" i="1"/>
  <c r="F107" i="1"/>
  <c r="I107" i="1" s="1"/>
  <c r="F108" i="1"/>
  <c r="I108" i="1" s="1"/>
  <c r="F109" i="1"/>
  <c r="I109" i="1" s="1"/>
  <c r="F110" i="1"/>
  <c r="I110" i="1" s="1"/>
  <c r="F111" i="1"/>
  <c r="I111" i="1" s="1"/>
  <c r="F112" i="1"/>
  <c r="I112" i="1"/>
  <c r="F113" i="1"/>
  <c r="I113" i="1"/>
  <c r="F105" i="1"/>
  <c r="I105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 s="1"/>
  <c r="G86" i="1"/>
  <c r="H86" i="1"/>
  <c r="D86" i="1"/>
  <c r="I91" i="1"/>
  <c r="I73" i="1"/>
  <c r="I74" i="1"/>
  <c r="I80" i="1"/>
  <c r="I1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H10" i="1" s="1"/>
  <c r="D19" i="1"/>
  <c r="E11" i="1"/>
  <c r="E10" i="1" s="1"/>
  <c r="G11" i="1"/>
  <c r="H11" i="1"/>
  <c r="D11" i="1"/>
  <c r="I51" i="1"/>
  <c r="I24" i="1"/>
  <c r="I148" i="1"/>
  <c r="G10" i="1" l="1"/>
  <c r="F11" i="1"/>
  <c r="I134" i="1"/>
  <c r="F151" i="1"/>
  <c r="I151" i="1" s="1"/>
  <c r="I39" i="1"/>
  <c r="F147" i="1"/>
  <c r="I147" i="1" s="1"/>
  <c r="F138" i="1"/>
  <c r="I138" i="1" s="1"/>
  <c r="I29" i="1"/>
  <c r="E160" i="1"/>
  <c r="G160" i="1"/>
  <c r="F86" i="1"/>
  <c r="F19" i="1"/>
  <c r="F29" i="1"/>
  <c r="F94" i="1"/>
  <c r="I94" i="1" s="1"/>
  <c r="F76" i="1"/>
  <c r="I76" i="1" s="1"/>
  <c r="D85" i="1"/>
  <c r="F104" i="1"/>
  <c r="I104" i="1" s="1"/>
  <c r="F114" i="1"/>
  <c r="I114" i="1" s="1"/>
  <c r="F49" i="1"/>
  <c r="F59" i="1"/>
  <c r="I59" i="1" s="1"/>
  <c r="G85" i="1"/>
  <c r="I49" i="1"/>
  <c r="I19" i="1"/>
  <c r="F124" i="1"/>
  <c r="I124" i="1" s="1"/>
  <c r="D10" i="1"/>
  <c r="H85" i="1"/>
  <c r="H160" i="1" s="1"/>
  <c r="I12" i="1"/>
  <c r="I11" i="1" s="1"/>
  <c r="F63" i="1"/>
  <c r="I63" i="1" s="1"/>
  <c r="F39" i="1"/>
  <c r="I64" i="1"/>
  <c r="F72" i="1"/>
  <c r="I72" i="1" s="1"/>
  <c r="I98" i="1"/>
  <c r="F85" i="1" l="1"/>
  <c r="F10" i="1"/>
  <c r="F160" i="1" s="1"/>
  <c r="D160" i="1"/>
  <c r="I10" i="1"/>
  <c r="I86" i="1"/>
  <c r="I85" i="1" s="1"/>
  <c r="I160" i="1" l="1"/>
</calcChain>
</file>

<file path=xl/sharedStrings.xml><?xml version="1.0" encoding="utf-8"?>
<sst xmlns="http://schemas.openxmlformats.org/spreadsheetml/2006/main" count="166" uniqueCount="93">
  <si>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</si>
  <si>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</si>
  <si>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</si>
  <si>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</si>
  <si>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</si>
  <si>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</si>
  <si>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</si>
  <si>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</si>
  <si>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</si>
  <si>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</si>
  <si>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</si>
  <si>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</si>
  <si>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</si>
  <si>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</si>
  <si>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</si>
  <si>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</si>
  <si>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</si>
  <si>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</si>
  <si>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</si>
  <si>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</si>
  <si>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</si>
  <si>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</si>
  <si>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</si>
  <si>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</si>
  <si>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</si>
  <si>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</si>
  <si>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</si>
  <si>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</si>
  <si>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</si>
  <si>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</si>
  <si>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</si>
  <si>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</si>
  <si>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</si>
  <si>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</si>
  <si>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</si>
  <si>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</si>
  <si>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</si>
  <si>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</si>
  <si>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</si>
  <si>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</si>
  <si>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</si>
  <si>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</si>
  <si>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</si>
  <si>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</si>
  <si>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</si>
  <si>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</si>
  <si>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</si>
  <si>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</si>
  <si>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</si>
  <si>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</si>
  <si>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</si>
  <si>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</si>
  <si>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</si>
  <si>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</si>
  <si>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</si>
  <si>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</si>
  <si>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</si>
  <si>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</si>
  <si>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</si>
  <si>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</si>
  <si>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</si>
  <si>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</si>
  <si>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</si>
  <si>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</si>
  <si>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</si>
  <si>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</si>
  <si>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</si>
  <si>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</si>
  <si>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</si>
  <si>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</si>
  <si>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</si>
  <si>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</si>
  <si>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</si>
  <si>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</si>
  <si>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</si>
  <si>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</si>
  <si>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</si>
  <si>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</si>
  <si>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</si>
  <si>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</si>
  <si>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</si>
  <si>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</si>
  <si>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</si>
  <si>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</si>
  <si>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</si>
  <si>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</si>
  <si>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</si>
  <si>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COLÓN, QRO. (a)</t>
  </si>
  <si>
    <t>Del 1 de Enero al 31 de Diciembre de 2024 (b)</t>
  </si>
  <si>
    <t>C.P.P.C.A.C.G. ARMANDO MORALES OLVERA</t>
  </si>
  <si>
    <t>MTRO. GASPAR TRUEBA MONCADA</t>
  </si>
  <si>
    <t>SECRETARIO DE FINANZAS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</si>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</sst>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3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right" vertical="top"/>
    </xf>
    <xf numFmtId="0" fontId="0" fillId="0" borderId="0" xfId="0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5" fillId="3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 vertical="top" wrapText="1"/>
    </xf>
    <xf numFmtId="0" fontId="6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1000125</xdr:colOff>
      <xdr:row>5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23A7C7-AB64-4699-AF12-0787596A1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71450"/>
          <a:ext cx="1733550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1</xdr:row>
      <xdr:rowOff>38100</xdr:rowOff>
    </xdr:from>
    <xdr:to>
      <xdr:col>8</xdr:col>
      <xdr:colOff>962026</xdr:colOff>
      <xdr:row>5</xdr:row>
      <xdr:rowOff>114300</xdr:rowOff>
    </xdr:to>
    <xdr:pic>
      <xdr:nvPicPr>
        <xdr:cNvPr id="4" name="Imagen 3" descr="C:\Users\USUARIO\Downloads\IMG_8498.PNG">
          <a:extLst>
            <a:ext uri="{FF2B5EF4-FFF2-40B4-BE49-F238E27FC236}">
              <a16:creationId xmlns:a16="http://schemas.microsoft.com/office/drawing/2014/main" id="{ED21C716-3812-433A-83C2-47D621CD7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09550"/>
          <a:ext cx="179070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1DFA9-15E2-4DE8-AA2B-0656A3A17D38}">
  <sheetPr>
    <pageSetUpPr fitToPage="1"/>
  </sheetPr>
  <dimension ref="B1:I167"/>
  <sheetViews>
    <sheetView tabSelected="1" topLeftCell="B1" workbookViewId="0">
      <pane ySplit="9" topLeftCell="A148" activePane="bottomLeft" state="frozen"/>
      <selection pane="bottomLeft" activeCell="B163" sqref="A163:XFD163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37" t="s">
        <v>87</v>
      </c>
      <c r="C2" s="38"/>
      <c r="D2" s="38"/>
      <c r="E2" s="38"/>
      <c r="F2" s="38"/>
      <c r="G2" s="38"/>
      <c r="H2" s="38"/>
      <c r="I2" s="39"/>
    </row>
    <row r="3" spans="2:9" x14ac:dyDescent="0.2">
      <c r="B3" s="40" t="s">
        <v>0</v>
      </c>
      <c r="C3" s="41"/>
      <c r="D3" s="41"/>
      <c r="E3" s="41"/>
      <c r="F3" s="41"/>
      <c r="G3" s="41"/>
      <c r="H3" s="41"/>
      <c r="I3" s="42"/>
    </row>
    <row r="4" spans="2:9" x14ac:dyDescent="0.2">
      <c r="B4" s="40" t="s">
        <v>1</v>
      </c>
      <c r="C4" s="41"/>
      <c r="D4" s="41"/>
      <c r="E4" s="41"/>
      <c r="F4" s="41"/>
      <c r="G4" s="41"/>
      <c r="H4" s="41"/>
      <c r="I4" s="42"/>
    </row>
    <row r="5" spans="2:9" x14ac:dyDescent="0.2">
      <c r="B5" s="40" t="s">
        <v>88</v>
      </c>
      <c r="C5" s="41"/>
      <c r="D5" s="41"/>
      <c r="E5" s="41"/>
      <c r="F5" s="41"/>
      <c r="G5" s="41"/>
      <c r="H5" s="41"/>
      <c r="I5" s="42"/>
    </row>
    <row r="6" spans="2:9" ht="13.5" thickBot="1" x14ac:dyDescent="0.25">
      <c r="B6" s="43" t="s">
        <v>2</v>
      </c>
      <c r="C6" s="44"/>
      <c r="D6" s="44"/>
      <c r="E6" s="44"/>
      <c r="F6" s="44"/>
      <c r="G6" s="44"/>
      <c r="H6" s="44"/>
      <c r="I6" s="45"/>
    </row>
    <row r="7" spans="2:9" ht="15.75" customHeight="1" x14ac:dyDescent="0.2">
      <c r="B7" s="37" t="s">
        <v>3</v>
      </c>
      <c r="C7" s="46"/>
      <c r="D7" s="37" t="s">
        <v>4</v>
      </c>
      <c r="E7" s="38"/>
      <c r="F7" s="38"/>
      <c r="G7" s="38"/>
      <c r="H7" s="46"/>
      <c r="I7" s="51" t="s">
        <v>5</v>
      </c>
    </row>
    <row r="8" spans="2:9" ht="15" customHeight="1" thickBot="1" x14ac:dyDescent="0.25">
      <c r="B8" s="40"/>
      <c r="C8" s="50"/>
      <c r="D8" s="43"/>
      <c r="E8" s="44"/>
      <c r="F8" s="44"/>
      <c r="G8" s="44"/>
      <c r="H8" s="47"/>
      <c r="I8" s="52"/>
    </row>
    <row r="9" spans="2:9" ht="26.25" thickBot="1" x14ac:dyDescent="0.25">
      <c r="B9" s="43"/>
      <c r="C9" s="47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53"/>
    </row>
    <row r="10" spans="2:9" x14ac:dyDescent="0.2">
      <c r="B10" s="7" t="s">
        <v>11</v>
      </c>
      <c r="C10" s="8"/>
      <c r="D10" s="14">
        <f t="shared" ref="D10:I10" si="0">D11+D19+D29+D39+D49+D59+D72+D76+D63</f>
        <v>391839093</v>
      </c>
      <c r="E10" s="14">
        <f t="shared" si="0"/>
        <v>320434071.44</v>
      </c>
      <c r="F10" s="14">
        <f t="shared" si="0"/>
        <v>712273164.43999994</v>
      </c>
      <c r="G10" s="14">
        <f t="shared" si="0"/>
        <v>653306111.76999998</v>
      </c>
      <c r="H10" s="14">
        <f t="shared" si="0"/>
        <v>648808232.6099999</v>
      </c>
      <c r="I10" s="14">
        <f t="shared" si="0"/>
        <v>58967052.670000002</v>
      </c>
    </row>
    <row r="11" spans="2:9" x14ac:dyDescent="0.2">
      <c r="B11" s="3" t="s">
        <v>12</v>
      </c>
      <c r="C11" s="9"/>
      <c r="D11" s="15">
        <f t="shared" ref="D11:I11" si="1">SUM(D12:D18)</f>
        <v>160605955</v>
      </c>
      <c r="E11" s="15">
        <f t="shared" si="1"/>
        <v>371557.85999999987</v>
      </c>
      <c r="F11" s="15">
        <f t="shared" si="1"/>
        <v>160977512.85999998</v>
      </c>
      <c r="G11" s="15">
        <f t="shared" si="1"/>
        <v>160977509.79999998</v>
      </c>
      <c r="H11" s="15">
        <f t="shared" si="1"/>
        <v>160977509.79999998</v>
      </c>
      <c r="I11" s="15">
        <f t="shared" si="1"/>
        <v>3.0600000023841858</v>
      </c>
    </row>
    <row r="12" spans="2:9" x14ac:dyDescent="0.2">
      <c r="B12" s="13" t="s">
        <v>13</v>
      </c>
      <c r="C12" s="11"/>
      <c r="D12" s="15">
        <v>82448063</v>
      </c>
      <c r="E12" s="16">
        <v>3013605.86</v>
      </c>
      <c r="F12" s="16">
        <f>D12+E12</f>
        <v>85461668.859999999</v>
      </c>
      <c r="G12" s="16">
        <v>85461665.799999997</v>
      </c>
      <c r="H12" s="16">
        <v>85461665.799999997</v>
      </c>
      <c r="I12" s="16">
        <f>F12-G12</f>
        <v>3.0600000023841858</v>
      </c>
    </row>
    <row r="13" spans="2:9" x14ac:dyDescent="0.2">
      <c r="B13" s="13" t="s">
        <v>14</v>
      </c>
      <c r="C13" s="11"/>
      <c r="D13" s="15">
        <v>20863386</v>
      </c>
      <c r="E13" s="16">
        <v>-2761610.23</v>
      </c>
      <c r="F13" s="16">
        <f t="shared" ref="F13:F18" si="2">D13+E13</f>
        <v>18101775.77</v>
      </c>
      <c r="G13" s="16">
        <v>18101775.77</v>
      </c>
      <c r="H13" s="16">
        <v>18101775.77</v>
      </c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33582623</v>
      </c>
      <c r="E14" s="16">
        <v>-447019.06</v>
      </c>
      <c r="F14" s="16">
        <f t="shared" si="2"/>
        <v>33135603.940000001</v>
      </c>
      <c r="G14" s="16">
        <v>33135603.940000001</v>
      </c>
      <c r="H14" s="16">
        <v>33135603.940000001</v>
      </c>
      <c r="I14" s="16">
        <f t="shared" si="3"/>
        <v>0</v>
      </c>
    </row>
    <row r="15" spans="2:9" x14ac:dyDescent="0.2">
      <c r="B15" s="13" t="s">
        <v>16</v>
      </c>
      <c r="C15" s="11"/>
      <c r="D15" s="15">
        <v>1600000</v>
      </c>
      <c r="E15" s="16">
        <v>-747347.86</v>
      </c>
      <c r="F15" s="16">
        <f t="shared" si="2"/>
        <v>852652.14</v>
      </c>
      <c r="G15" s="16">
        <v>852652.14</v>
      </c>
      <c r="H15" s="16">
        <v>852652.14</v>
      </c>
      <c r="I15" s="16">
        <f t="shared" si="3"/>
        <v>0</v>
      </c>
    </row>
    <row r="16" spans="2:9" x14ac:dyDescent="0.2">
      <c r="B16" s="13" t="s">
        <v>17</v>
      </c>
      <c r="C16" s="11"/>
      <c r="D16" s="15">
        <v>21991883</v>
      </c>
      <c r="E16" s="16">
        <v>1433929.15</v>
      </c>
      <c r="F16" s="16">
        <f t="shared" si="2"/>
        <v>23425812.149999999</v>
      </c>
      <c r="G16" s="16">
        <v>23425812.149999999</v>
      </c>
      <c r="H16" s="16">
        <v>23425812.149999999</v>
      </c>
      <c r="I16" s="16">
        <f t="shared" si="3"/>
        <v>0</v>
      </c>
    </row>
    <row r="17" spans="2:9" x14ac:dyDescent="0.2">
      <c r="B17" s="13" t="s">
        <v>18</v>
      </c>
      <c r="C17" s="11"/>
      <c r="D17" s="15">
        <v>120000</v>
      </c>
      <c r="E17" s="16">
        <v>-120000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55098914</v>
      </c>
      <c r="E19" s="15">
        <f t="shared" si="4"/>
        <v>102710554.94999999</v>
      </c>
      <c r="F19" s="15">
        <f t="shared" si="4"/>
        <v>157809468.94999999</v>
      </c>
      <c r="G19" s="15">
        <f t="shared" si="4"/>
        <v>157807499.67999998</v>
      </c>
      <c r="H19" s="15">
        <f t="shared" si="4"/>
        <v>157426049.74000001</v>
      </c>
      <c r="I19" s="15">
        <f t="shared" si="4"/>
        <v>1969.2700000014156</v>
      </c>
    </row>
    <row r="20" spans="2:9" x14ac:dyDescent="0.2">
      <c r="B20" s="13" t="s">
        <v>21</v>
      </c>
      <c r="C20" s="11"/>
      <c r="D20" s="15">
        <v>5803164</v>
      </c>
      <c r="E20" s="16">
        <v>3261245.63</v>
      </c>
      <c r="F20" s="15">
        <f t="shared" ref="F20:F28" si="5">D20+E20</f>
        <v>9064409.629999999</v>
      </c>
      <c r="G20" s="16">
        <v>9064409.6300000008</v>
      </c>
      <c r="H20" s="16">
        <v>8914254.2599999998</v>
      </c>
      <c r="I20" s="16">
        <f>F20-G20</f>
        <v>0</v>
      </c>
    </row>
    <row r="21" spans="2:9" x14ac:dyDescent="0.2">
      <c r="B21" s="13" t="s">
        <v>22</v>
      </c>
      <c r="C21" s="11"/>
      <c r="D21" s="15">
        <v>2123858</v>
      </c>
      <c r="E21" s="16">
        <v>10064362.93</v>
      </c>
      <c r="F21" s="15">
        <f t="shared" si="5"/>
        <v>12188220.93</v>
      </c>
      <c r="G21" s="16">
        <v>12188220.9</v>
      </c>
      <c r="H21" s="16">
        <v>12049909.99</v>
      </c>
      <c r="I21" s="16">
        <f t="shared" ref="I21:I83" si="6">F21-G21</f>
        <v>2.9999999329447746E-2</v>
      </c>
    </row>
    <row r="22" spans="2:9" x14ac:dyDescent="0.2">
      <c r="B22" s="13" t="s">
        <v>23</v>
      </c>
      <c r="C22" s="11"/>
      <c r="D22" s="15">
        <v>164000</v>
      </c>
      <c r="E22" s="16">
        <v>-143946.94</v>
      </c>
      <c r="F22" s="15">
        <f t="shared" si="5"/>
        <v>20053.059999999998</v>
      </c>
      <c r="G22" s="16">
        <v>20053.060000000001</v>
      </c>
      <c r="H22" s="16">
        <v>20053.060000000001</v>
      </c>
      <c r="I22" s="16">
        <f t="shared" si="6"/>
        <v>0</v>
      </c>
    </row>
    <row r="23" spans="2:9" x14ac:dyDescent="0.2">
      <c r="B23" s="13" t="s">
        <v>24</v>
      </c>
      <c r="C23" s="11"/>
      <c r="D23" s="15">
        <v>27824000</v>
      </c>
      <c r="E23" s="16">
        <v>72744850.900000006</v>
      </c>
      <c r="F23" s="15">
        <f t="shared" si="5"/>
        <v>100568850.90000001</v>
      </c>
      <c r="G23" s="16">
        <v>100568741.37</v>
      </c>
      <c r="H23" s="16">
        <v>100541292.04000001</v>
      </c>
      <c r="I23" s="16">
        <f t="shared" si="6"/>
        <v>109.53000000119209</v>
      </c>
    </row>
    <row r="24" spans="2:9" x14ac:dyDescent="0.2">
      <c r="B24" s="13" t="s">
        <v>25</v>
      </c>
      <c r="C24" s="11"/>
      <c r="D24" s="15">
        <v>705048</v>
      </c>
      <c r="E24" s="16">
        <v>3546717.41</v>
      </c>
      <c r="F24" s="15">
        <f t="shared" si="5"/>
        <v>4251765.41</v>
      </c>
      <c r="G24" s="16">
        <v>4251765.41</v>
      </c>
      <c r="H24" s="16">
        <v>4237149.41</v>
      </c>
      <c r="I24" s="16">
        <f t="shared" si="6"/>
        <v>0</v>
      </c>
    </row>
    <row r="25" spans="2:9" x14ac:dyDescent="0.2">
      <c r="B25" s="13" t="s">
        <v>26</v>
      </c>
      <c r="C25" s="11"/>
      <c r="D25" s="15">
        <v>11848322</v>
      </c>
      <c r="E25" s="16">
        <v>3723127.66</v>
      </c>
      <c r="F25" s="15">
        <f t="shared" si="5"/>
        <v>15571449.66</v>
      </c>
      <c r="G25" s="16">
        <v>15571449.66</v>
      </c>
      <c r="H25" s="16">
        <v>15571449.66</v>
      </c>
      <c r="I25" s="16">
        <f t="shared" si="6"/>
        <v>0</v>
      </c>
    </row>
    <row r="26" spans="2:9" x14ac:dyDescent="0.2">
      <c r="B26" s="13" t="s">
        <v>27</v>
      </c>
      <c r="C26" s="11"/>
      <c r="D26" s="15">
        <v>2231500</v>
      </c>
      <c r="E26" s="16">
        <v>4255592.32</v>
      </c>
      <c r="F26" s="15">
        <f t="shared" si="5"/>
        <v>6487092.3200000003</v>
      </c>
      <c r="G26" s="16">
        <v>6487092.3200000003</v>
      </c>
      <c r="H26" s="16">
        <v>6474146.9800000004</v>
      </c>
      <c r="I26" s="16">
        <f t="shared" si="6"/>
        <v>0</v>
      </c>
    </row>
    <row r="27" spans="2:9" x14ac:dyDescent="0.2">
      <c r="B27" s="13" t="s">
        <v>28</v>
      </c>
      <c r="C27" s="11"/>
      <c r="D27" s="15">
        <v>6022</v>
      </c>
      <c r="E27" s="16">
        <v>9542.8799999999992</v>
      </c>
      <c r="F27" s="15">
        <f t="shared" si="5"/>
        <v>15564.88</v>
      </c>
      <c r="G27" s="16">
        <v>15564.88</v>
      </c>
      <c r="H27" s="16">
        <v>15564.88</v>
      </c>
      <c r="I27" s="16">
        <f t="shared" si="6"/>
        <v>0</v>
      </c>
    </row>
    <row r="28" spans="2:9" x14ac:dyDescent="0.2">
      <c r="B28" s="13" t="s">
        <v>29</v>
      </c>
      <c r="C28" s="11"/>
      <c r="D28" s="15">
        <v>4393000</v>
      </c>
      <c r="E28" s="16">
        <v>5249062.16</v>
      </c>
      <c r="F28" s="15">
        <f t="shared" si="5"/>
        <v>9642062.1600000001</v>
      </c>
      <c r="G28" s="16">
        <v>9640202.4499999993</v>
      </c>
      <c r="H28" s="16">
        <v>9602229.4600000009</v>
      </c>
      <c r="I28" s="16">
        <f t="shared" si="6"/>
        <v>1859.7100000008941</v>
      </c>
    </row>
    <row r="29" spans="2:9" x14ac:dyDescent="0.2">
      <c r="B29" s="3" t="s">
        <v>30</v>
      </c>
      <c r="C29" s="9"/>
      <c r="D29" s="15">
        <f t="shared" ref="D29:I29" si="7">SUM(D30:D38)</f>
        <v>97806689</v>
      </c>
      <c r="E29" s="15">
        <f t="shared" si="7"/>
        <v>159183447.97999999</v>
      </c>
      <c r="F29" s="15">
        <f t="shared" si="7"/>
        <v>256990136.98000002</v>
      </c>
      <c r="G29" s="15">
        <f t="shared" si="7"/>
        <v>200668073.65000001</v>
      </c>
      <c r="H29" s="15">
        <f t="shared" si="7"/>
        <v>196609515.12</v>
      </c>
      <c r="I29" s="15">
        <f t="shared" si="7"/>
        <v>56322063.329999998</v>
      </c>
    </row>
    <row r="30" spans="2:9" x14ac:dyDescent="0.2">
      <c r="B30" s="13" t="s">
        <v>31</v>
      </c>
      <c r="C30" s="11"/>
      <c r="D30" s="15">
        <v>10459058</v>
      </c>
      <c r="E30" s="16">
        <v>13802536.85</v>
      </c>
      <c r="F30" s="15">
        <f t="shared" ref="F30:F38" si="8">D30+E30</f>
        <v>24261594.850000001</v>
      </c>
      <c r="G30" s="16">
        <v>24241800.850000001</v>
      </c>
      <c r="H30" s="16">
        <v>23629575.77</v>
      </c>
      <c r="I30" s="16">
        <f t="shared" si="6"/>
        <v>19794</v>
      </c>
    </row>
    <row r="31" spans="2:9" x14ac:dyDescent="0.2">
      <c r="B31" s="13" t="s">
        <v>32</v>
      </c>
      <c r="C31" s="11"/>
      <c r="D31" s="15">
        <v>3446000</v>
      </c>
      <c r="E31" s="16">
        <v>10964121.32</v>
      </c>
      <c r="F31" s="15">
        <f t="shared" si="8"/>
        <v>14410121.32</v>
      </c>
      <c r="G31" s="16">
        <v>14410121.32</v>
      </c>
      <c r="H31" s="16">
        <v>14342803.84</v>
      </c>
      <c r="I31" s="16">
        <f t="shared" si="6"/>
        <v>0</v>
      </c>
    </row>
    <row r="32" spans="2:9" x14ac:dyDescent="0.2">
      <c r="B32" s="13" t="s">
        <v>33</v>
      </c>
      <c r="C32" s="11"/>
      <c r="D32" s="15">
        <v>18165874</v>
      </c>
      <c r="E32" s="16">
        <v>1411380.04</v>
      </c>
      <c r="F32" s="15">
        <f t="shared" si="8"/>
        <v>19577254.039999999</v>
      </c>
      <c r="G32" s="16">
        <v>18618027.559999999</v>
      </c>
      <c r="H32" s="16">
        <v>17154107.559999999</v>
      </c>
      <c r="I32" s="16">
        <f t="shared" si="6"/>
        <v>959226.48000000045</v>
      </c>
    </row>
    <row r="33" spans="2:9" x14ac:dyDescent="0.2">
      <c r="B33" s="13" t="s">
        <v>34</v>
      </c>
      <c r="C33" s="11"/>
      <c r="D33" s="15">
        <v>1460000</v>
      </c>
      <c r="E33" s="16">
        <v>1038229.04</v>
      </c>
      <c r="F33" s="15">
        <f t="shared" si="8"/>
        <v>2498229.04</v>
      </c>
      <c r="G33" s="16">
        <v>2498229.04</v>
      </c>
      <c r="H33" s="16">
        <v>2498229.04</v>
      </c>
      <c r="I33" s="16">
        <f t="shared" si="6"/>
        <v>0</v>
      </c>
    </row>
    <row r="34" spans="2:9" x14ac:dyDescent="0.2">
      <c r="B34" s="13" t="s">
        <v>35</v>
      </c>
      <c r="C34" s="11"/>
      <c r="D34" s="15">
        <v>8555000</v>
      </c>
      <c r="E34" s="16">
        <v>40936053.600000001</v>
      </c>
      <c r="F34" s="15">
        <f t="shared" si="8"/>
        <v>49491053.600000001</v>
      </c>
      <c r="G34" s="16">
        <v>49486903.520000003</v>
      </c>
      <c r="H34" s="16">
        <v>49486553.520000003</v>
      </c>
      <c r="I34" s="16">
        <f t="shared" si="6"/>
        <v>4150.0799999982119</v>
      </c>
    </row>
    <row r="35" spans="2:9" x14ac:dyDescent="0.2">
      <c r="B35" s="13" t="s">
        <v>36</v>
      </c>
      <c r="C35" s="11"/>
      <c r="D35" s="15">
        <v>2355000</v>
      </c>
      <c r="E35" s="16">
        <v>1745686.87</v>
      </c>
      <c r="F35" s="15">
        <f t="shared" si="8"/>
        <v>4100686.87</v>
      </c>
      <c r="G35" s="16">
        <v>4100686.87</v>
      </c>
      <c r="H35" s="16">
        <v>3874486.87</v>
      </c>
      <c r="I35" s="16">
        <f t="shared" si="6"/>
        <v>0</v>
      </c>
    </row>
    <row r="36" spans="2:9" x14ac:dyDescent="0.2">
      <c r="B36" s="13" t="s">
        <v>37</v>
      </c>
      <c r="C36" s="11"/>
      <c r="D36" s="15">
        <v>546995</v>
      </c>
      <c r="E36" s="16">
        <v>-349971.76</v>
      </c>
      <c r="F36" s="15">
        <f t="shared" si="8"/>
        <v>197023.24</v>
      </c>
      <c r="G36" s="16">
        <v>197023.24</v>
      </c>
      <c r="H36" s="16">
        <v>197023.24</v>
      </c>
      <c r="I36" s="16">
        <f t="shared" si="6"/>
        <v>0</v>
      </c>
    </row>
    <row r="37" spans="2:9" x14ac:dyDescent="0.2">
      <c r="B37" s="13" t="s">
        <v>38</v>
      </c>
      <c r="C37" s="11"/>
      <c r="D37" s="15">
        <v>20996000</v>
      </c>
      <c r="E37" s="16">
        <v>34666860.719999999</v>
      </c>
      <c r="F37" s="15">
        <f t="shared" si="8"/>
        <v>55662860.719999999</v>
      </c>
      <c r="G37" s="16">
        <v>55662860.719999999</v>
      </c>
      <c r="H37" s="16">
        <v>54755293.640000001</v>
      </c>
      <c r="I37" s="16">
        <f t="shared" si="6"/>
        <v>0</v>
      </c>
    </row>
    <row r="38" spans="2:9" x14ac:dyDescent="0.2">
      <c r="B38" s="13" t="s">
        <v>39</v>
      </c>
      <c r="C38" s="11"/>
      <c r="D38" s="15">
        <v>31822762</v>
      </c>
      <c r="E38" s="16">
        <v>54968551.299999997</v>
      </c>
      <c r="F38" s="15">
        <f t="shared" si="8"/>
        <v>86791313.299999997</v>
      </c>
      <c r="G38" s="16">
        <v>31452420.530000001</v>
      </c>
      <c r="H38" s="16">
        <v>30671441.640000001</v>
      </c>
      <c r="I38" s="16">
        <f t="shared" si="6"/>
        <v>55338892.769999996</v>
      </c>
    </row>
    <row r="39" spans="2:9" ht="25.5" customHeight="1" x14ac:dyDescent="0.2">
      <c r="B39" s="48" t="s">
        <v>40</v>
      </c>
      <c r="C39" s="49"/>
      <c r="D39" s="15">
        <f t="shared" ref="D39:I39" si="9">SUM(D40:D48)</f>
        <v>48003801</v>
      </c>
      <c r="E39" s="15">
        <f t="shared" si="9"/>
        <v>12673876.420000002</v>
      </c>
      <c r="F39" s="15">
        <f>SUM(F40:F48)</f>
        <v>60677677.419999994</v>
      </c>
      <c r="G39" s="15">
        <f t="shared" si="9"/>
        <v>59175879.689999998</v>
      </c>
      <c r="H39" s="15">
        <f t="shared" si="9"/>
        <v>59173379.689999998</v>
      </c>
      <c r="I39" s="15">
        <f t="shared" si="9"/>
        <v>1501797.7300000004</v>
      </c>
    </row>
    <row r="40" spans="2:9" x14ac:dyDescent="0.2">
      <c r="B40" s="13" t="s">
        <v>41</v>
      </c>
      <c r="C40" s="11"/>
      <c r="D40" s="15">
        <v>19250000</v>
      </c>
      <c r="E40" s="16">
        <v>662826.38</v>
      </c>
      <c r="F40" s="15">
        <f>D40+E40</f>
        <v>19912826.379999999</v>
      </c>
      <c r="G40" s="16">
        <v>19912826.379999999</v>
      </c>
      <c r="H40" s="16">
        <v>19912826.379999999</v>
      </c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10453801</v>
      </c>
      <c r="E43" s="16">
        <v>13948652.970000001</v>
      </c>
      <c r="F43" s="15">
        <f t="shared" si="10"/>
        <v>24402453.969999999</v>
      </c>
      <c r="G43" s="16">
        <v>22900656.239999998</v>
      </c>
      <c r="H43" s="16">
        <v>22898156.239999998</v>
      </c>
      <c r="I43" s="16">
        <f t="shared" si="6"/>
        <v>1501797.7300000004</v>
      </c>
    </row>
    <row r="44" spans="2:9" x14ac:dyDescent="0.2">
      <c r="B44" s="13" t="s">
        <v>45</v>
      </c>
      <c r="C44" s="11"/>
      <c r="D44" s="15">
        <v>18300000</v>
      </c>
      <c r="E44" s="16">
        <v>-1937602.93</v>
      </c>
      <c r="F44" s="15">
        <f t="shared" si="10"/>
        <v>16362397.07</v>
      </c>
      <c r="G44" s="16">
        <v>16362397.07</v>
      </c>
      <c r="H44" s="16">
        <v>16362397.07</v>
      </c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48" t="s">
        <v>50</v>
      </c>
      <c r="C49" s="49"/>
      <c r="D49" s="15">
        <f t="shared" ref="D49:I49" si="11">SUM(D50:D58)</f>
        <v>18999000</v>
      </c>
      <c r="E49" s="15">
        <f t="shared" si="11"/>
        <v>26105676.75</v>
      </c>
      <c r="F49" s="15">
        <f t="shared" si="11"/>
        <v>45104676.75</v>
      </c>
      <c r="G49" s="15">
        <f t="shared" si="11"/>
        <v>45104676.75</v>
      </c>
      <c r="H49" s="15">
        <f t="shared" si="11"/>
        <v>45049306.060000002</v>
      </c>
      <c r="I49" s="15">
        <f t="shared" si="11"/>
        <v>0</v>
      </c>
    </row>
    <row r="50" spans="2:9" x14ac:dyDescent="0.2">
      <c r="B50" s="13" t="s">
        <v>51</v>
      </c>
      <c r="C50" s="11"/>
      <c r="D50" s="15">
        <v>1086000</v>
      </c>
      <c r="E50" s="16">
        <v>-591847.39</v>
      </c>
      <c r="F50" s="15">
        <f t="shared" si="10"/>
        <v>494152.61</v>
      </c>
      <c r="G50" s="16">
        <v>494152.61</v>
      </c>
      <c r="H50" s="16">
        <v>438781.92</v>
      </c>
      <c r="I50" s="16">
        <f t="shared" si="6"/>
        <v>0</v>
      </c>
    </row>
    <row r="51" spans="2:9" x14ac:dyDescent="0.2">
      <c r="B51" s="13" t="s">
        <v>52</v>
      </c>
      <c r="C51" s="11"/>
      <c r="D51" s="15">
        <v>20000</v>
      </c>
      <c r="E51" s="16">
        <v>43222.16</v>
      </c>
      <c r="F51" s="15">
        <f t="shared" si="10"/>
        <v>63222.16</v>
      </c>
      <c r="G51" s="16">
        <v>63222.16</v>
      </c>
      <c r="H51" s="16">
        <v>63222.16</v>
      </c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>
        <v>5501000</v>
      </c>
      <c r="E53" s="16">
        <v>-1916042.04</v>
      </c>
      <c r="F53" s="15">
        <f t="shared" si="10"/>
        <v>3584957.96</v>
      </c>
      <c r="G53" s="16">
        <v>3584957.96</v>
      </c>
      <c r="H53" s="16">
        <v>3584957.96</v>
      </c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>
        <v>332000</v>
      </c>
      <c r="E55" s="16">
        <v>230344.02</v>
      </c>
      <c r="F55" s="15">
        <f t="shared" si="10"/>
        <v>562344.02</v>
      </c>
      <c r="G55" s="16">
        <v>562344.02</v>
      </c>
      <c r="H55" s="16">
        <v>562344.02</v>
      </c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>
        <v>11400000</v>
      </c>
      <c r="E57" s="16">
        <v>29000000</v>
      </c>
      <c r="F57" s="15">
        <f t="shared" si="10"/>
        <v>40400000</v>
      </c>
      <c r="G57" s="16">
        <v>40400000</v>
      </c>
      <c r="H57" s="16">
        <v>40400000</v>
      </c>
      <c r="I57" s="16">
        <f t="shared" si="6"/>
        <v>0</v>
      </c>
    </row>
    <row r="58" spans="2:9" x14ac:dyDescent="0.2">
      <c r="B58" s="13" t="s">
        <v>59</v>
      </c>
      <c r="C58" s="11"/>
      <c r="D58" s="15">
        <v>660000</v>
      </c>
      <c r="E58" s="16">
        <v>-660000</v>
      </c>
      <c r="F58" s="15">
        <f t="shared" si="10"/>
        <v>0</v>
      </c>
      <c r="G58" s="16">
        <v>0</v>
      </c>
      <c r="H58" s="16">
        <v>0</v>
      </c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1125000</v>
      </c>
      <c r="F59" s="15">
        <f>SUM(F60:F62)</f>
        <v>1125000</v>
      </c>
      <c r="G59" s="15">
        <f>SUM(G60:G62)</f>
        <v>0</v>
      </c>
      <c r="H59" s="15">
        <f>SUM(H60:H62)</f>
        <v>0</v>
      </c>
      <c r="I59" s="16">
        <f t="shared" si="6"/>
        <v>1125000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>
        <v>0</v>
      </c>
      <c r="E61" s="16">
        <v>1125000</v>
      </c>
      <c r="F61" s="15">
        <f t="shared" si="10"/>
        <v>1125000</v>
      </c>
      <c r="G61" s="16">
        <v>0</v>
      </c>
      <c r="H61" s="16">
        <v>0</v>
      </c>
      <c r="I61" s="16">
        <f t="shared" si="6"/>
        <v>1125000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48" t="s">
        <v>64</v>
      </c>
      <c r="C63" s="49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11324734</v>
      </c>
      <c r="E76" s="15">
        <f>SUM(E77:E83)</f>
        <v>18263957.48</v>
      </c>
      <c r="F76" s="15">
        <f>SUM(F77:F83)</f>
        <v>29588691.48</v>
      </c>
      <c r="G76" s="15">
        <f>SUM(G77:G83)</f>
        <v>29572472.199999999</v>
      </c>
      <c r="H76" s="15">
        <f>SUM(H77:H83)</f>
        <v>29572472.199999999</v>
      </c>
      <c r="I76" s="16">
        <f t="shared" si="6"/>
        <v>16219.280000001192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>
        <v>11324734</v>
      </c>
      <c r="E83" s="16">
        <v>18263957.48</v>
      </c>
      <c r="F83" s="15">
        <f t="shared" si="10"/>
        <v>29588691.48</v>
      </c>
      <c r="G83" s="16">
        <v>29572472.199999999</v>
      </c>
      <c r="H83" s="16">
        <v>29572472.199999999</v>
      </c>
      <c r="I83" s="16">
        <f t="shared" si="6"/>
        <v>16219.280000001192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99928151</v>
      </c>
      <c r="E85" s="21">
        <f>E86+E104+E94+E114+E124+E134+E138+E147+E151</f>
        <v>58035083.209999993</v>
      </c>
      <c r="F85" s="21">
        <f t="shared" si="12"/>
        <v>157963234.21000001</v>
      </c>
      <c r="G85" s="21">
        <f>G86+G104+G94+G114+G124+G134+G138+G147+G151</f>
        <v>145404423</v>
      </c>
      <c r="H85" s="21">
        <f>H86+H104+H94+H114+H124+H134+H138+H147+H151</f>
        <v>142298819.51000002</v>
      </c>
      <c r="I85" s="21">
        <f t="shared" si="12"/>
        <v>12558811.209999999</v>
      </c>
    </row>
    <row r="86" spans="2:9" x14ac:dyDescent="0.2">
      <c r="B86" s="3" t="s">
        <v>12</v>
      </c>
      <c r="C86" s="9"/>
      <c r="D86" s="15">
        <f>SUM(D87:D93)</f>
        <v>30606295</v>
      </c>
      <c r="E86" s="15">
        <f>SUM(E87:E93)</f>
        <v>-564072.47</v>
      </c>
      <c r="F86" s="15">
        <f>SUM(F87:F93)</f>
        <v>30042222.530000001</v>
      </c>
      <c r="G86" s="15">
        <f>SUM(G87:G93)</f>
        <v>30042222.530000001</v>
      </c>
      <c r="H86" s="15">
        <f>SUM(H87:H93)</f>
        <v>30042222.530000001</v>
      </c>
      <c r="I86" s="16">
        <f t="shared" ref="I86:I149" si="13">F86-G86</f>
        <v>0</v>
      </c>
    </row>
    <row r="87" spans="2:9" x14ac:dyDescent="0.2">
      <c r="B87" s="13" t="s">
        <v>13</v>
      </c>
      <c r="C87" s="11"/>
      <c r="D87" s="15">
        <v>19027417</v>
      </c>
      <c r="E87" s="16">
        <v>-265424.39</v>
      </c>
      <c r="F87" s="15">
        <f t="shared" ref="F87:F103" si="14">D87+E87</f>
        <v>18761992.609999999</v>
      </c>
      <c r="G87" s="16">
        <v>18761992.609999999</v>
      </c>
      <c r="H87" s="16">
        <v>18761992.609999999</v>
      </c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>
        <v>7611078</v>
      </c>
      <c r="E89" s="16">
        <v>-2705.76</v>
      </c>
      <c r="F89" s="15">
        <f t="shared" si="14"/>
        <v>7608372.2400000002</v>
      </c>
      <c r="G89" s="16">
        <v>7608372.2400000002</v>
      </c>
      <c r="H89" s="16">
        <v>7608372.2400000002</v>
      </c>
      <c r="I89" s="16">
        <f t="shared" si="13"/>
        <v>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>
        <v>3967800</v>
      </c>
      <c r="E91" s="16">
        <v>-295942.32</v>
      </c>
      <c r="F91" s="15">
        <f t="shared" si="14"/>
        <v>3671857.68</v>
      </c>
      <c r="G91" s="16">
        <v>3671857.68</v>
      </c>
      <c r="H91" s="16">
        <v>3671857.68</v>
      </c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3500000</v>
      </c>
      <c r="E94" s="15">
        <f>SUM(E95:E103)</f>
        <v>7547896.6799999997</v>
      </c>
      <c r="F94" s="15">
        <f>SUM(F95:F103)</f>
        <v>11047896.679999998</v>
      </c>
      <c r="G94" s="15">
        <f>SUM(G95:G103)</f>
        <v>11038636.819999998</v>
      </c>
      <c r="H94" s="15">
        <f>SUM(H95:H103)</f>
        <v>10958285.549999999</v>
      </c>
      <c r="I94" s="16">
        <f t="shared" si="13"/>
        <v>9259.859999999404</v>
      </c>
    </row>
    <row r="95" spans="2:9" x14ac:dyDescent="0.2">
      <c r="B95" s="13" t="s">
        <v>21</v>
      </c>
      <c r="C95" s="11"/>
      <c r="D95" s="15">
        <v>0</v>
      </c>
      <c r="E95" s="16">
        <v>21265.73</v>
      </c>
      <c r="F95" s="15">
        <f t="shared" si="14"/>
        <v>21265.73</v>
      </c>
      <c r="G95" s="16">
        <v>20391.38</v>
      </c>
      <c r="H95" s="16">
        <v>20391.38</v>
      </c>
      <c r="I95" s="16">
        <f t="shared" si="13"/>
        <v>874.34999999999854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>
        <v>0</v>
      </c>
      <c r="E98" s="16">
        <v>870983.9</v>
      </c>
      <c r="F98" s="15">
        <f t="shared" si="14"/>
        <v>870983.9</v>
      </c>
      <c r="G98" s="16">
        <v>870983.9</v>
      </c>
      <c r="H98" s="16">
        <v>870983.9</v>
      </c>
      <c r="I98" s="16">
        <f t="shared" si="13"/>
        <v>0</v>
      </c>
    </row>
    <row r="99" spans="2:9" x14ac:dyDescent="0.2">
      <c r="B99" s="13" t="s">
        <v>25</v>
      </c>
      <c r="C99" s="11"/>
      <c r="D99" s="15">
        <v>0</v>
      </c>
      <c r="E99" s="16">
        <v>1066690.33</v>
      </c>
      <c r="F99" s="15">
        <f t="shared" si="14"/>
        <v>1066690.33</v>
      </c>
      <c r="G99" s="16">
        <v>1066690.33</v>
      </c>
      <c r="H99" s="16">
        <v>1066690.33</v>
      </c>
      <c r="I99" s="16">
        <f t="shared" si="13"/>
        <v>0</v>
      </c>
    </row>
    <row r="100" spans="2:9" x14ac:dyDescent="0.2">
      <c r="B100" s="13" t="s">
        <v>26</v>
      </c>
      <c r="C100" s="11"/>
      <c r="D100" s="15">
        <v>2000000</v>
      </c>
      <c r="E100" s="16">
        <v>6405831.5999999996</v>
      </c>
      <c r="F100" s="15">
        <f t="shared" si="14"/>
        <v>8405831.5999999996</v>
      </c>
      <c r="G100" s="16">
        <v>8397446.0899999999</v>
      </c>
      <c r="H100" s="16">
        <v>8397446.0899999999</v>
      </c>
      <c r="I100" s="16">
        <f t="shared" si="13"/>
        <v>8385.5099999997765</v>
      </c>
    </row>
    <row r="101" spans="2:9" x14ac:dyDescent="0.2">
      <c r="B101" s="13" t="s">
        <v>27</v>
      </c>
      <c r="C101" s="11"/>
      <c r="D101" s="15">
        <v>1500000</v>
      </c>
      <c r="E101" s="16">
        <v>-1216820.4099999999</v>
      </c>
      <c r="F101" s="15">
        <f t="shared" si="14"/>
        <v>283179.59000000008</v>
      </c>
      <c r="G101" s="16">
        <v>283179.59000000003</v>
      </c>
      <c r="H101" s="16">
        <v>283179.59000000003</v>
      </c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>
        <v>0</v>
      </c>
      <c r="E103" s="16">
        <v>399945.53</v>
      </c>
      <c r="F103" s="15">
        <f t="shared" si="14"/>
        <v>399945.53</v>
      </c>
      <c r="G103" s="16">
        <v>399945.53</v>
      </c>
      <c r="H103" s="16">
        <v>319594.26</v>
      </c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20213562</v>
      </c>
      <c r="E104" s="15">
        <f>SUM(E105:E113)</f>
        <v>-9691568.5800000001</v>
      </c>
      <c r="F104" s="15">
        <f>SUM(F105:F113)</f>
        <v>10521993.42</v>
      </c>
      <c r="G104" s="15">
        <f>SUM(G105:G113)</f>
        <v>10514554.92</v>
      </c>
      <c r="H104" s="15">
        <f>SUM(H105:H113)</f>
        <v>9209554.9199999999</v>
      </c>
      <c r="I104" s="16">
        <f t="shared" si="13"/>
        <v>7438.5</v>
      </c>
    </row>
    <row r="105" spans="2:9" x14ac:dyDescent="0.2">
      <c r="B105" s="13" t="s">
        <v>31</v>
      </c>
      <c r="C105" s="11"/>
      <c r="D105" s="15">
        <v>16000000</v>
      </c>
      <c r="E105" s="16">
        <v>-14122561.220000001</v>
      </c>
      <c r="F105" s="16">
        <f>D105+E105</f>
        <v>1877438.7799999993</v>
      </c>
      <c r="G105" s="16">
        <v>1877438.78</v>
      </c>
      <c r="H105" s="16">
        <v>1268438.78</v>
      </c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>
        <v>734097</v>
      </c>
      <c r="E107" s="16">
        <v>2961116.88</v>
      </c>
      <c r="F107" s="16">
        <f t="shared" si="15"/>
        <v>3695213.88</v>
      </c>
      <c r="G107" s="16">
        <v>3695213.88</v>
      </c>
      <c r="H107" s="16">
        <v>3695213.88</v>
      </c>
      <c r="I107" s="16">
        <f t="shared" si="13"/>
        <v>0</v>
      </c>
    </row>
    <row r="108" spans="2:9" x14ac:dyDescent="0.2">
      <c r="B108" s="13" t="s">
        <v>34</v>
      </c>
      <c r="C108" s="11"/>
      <c r="D108" s="15">
        <v>0</v>
      </c>
      <c r="E108" s="16">
        <v>7438.5</v>
      </c>
      <c r="F108" s="16">
        <f t="shared" si="15"/>
        <v>7438.5</v>
      </c>
      <c r="G108" s="16">
        <v>0</v>
      </c>
      <c r="H108" s="16">
        <v>0</v>
      </c>
      <c r="I108" s="16">
        <f t="shared" si="13"/>
        <v>7438.5</v>
      </c>
    </row>
    <row r="109" spans="2:9" x14ac:dyDescent="0.2">
      <c r="B109" s="13" t="s">
        <v>35</v>
      </c>
      <c r="C109" s="11"/>
      <c r="D109" s="15">
        <v>1200000</v>
      </c>
      <c r="E109" s="16">
        <v>-1093773.1599999999</v>
      </c>
      <c r="F109" s="16">
        <f t="shared" si="15"/>
        <v>106226.84000000008</v>
      </c>
      <c r="G109" s="16">
        <v>106226.84</v>
      </c>
      <c r="H109" s="16">
        <v>106226.84</v>
      </c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38</v>
      </c>
      <c r="C112" s="11"/>
      <c r="D112" s="15">
        <v>300000</v>
      </c>
      <c r="E112" s="16">
        <v>3876000</v>
      </c>
      <c r="F112" s="16">
        <f t="shared" si="15"/>
        <v>4176000</v>
      </c>
      <c r="G112" s="16">
        <v>4176000</v>
      </c>
      <c r="H112" s="16">
        <v>3480000</v>
      </c>
      <c r="I112" s="16">
        <f t="shared" si="13"/>
        <v>0</v>
      </c>
    </row>
    <row r="113" spans="2:9" x14ac:dyDescent="0.2">
      <c r="B113" s="13" t="s">
        <v>39</v>
      </c>
      <c r="C113" s="11"/>
      <c r="D113" s="15">
        <v>1979465</v>
      </c>
      <c r="E113" s="16">
        <v>-1319789.58</v>
      </c>
      <c r="F113" s="16">
        <f t="shared" si="15"/>
        <v>659675.41999999993</v>
      </c>
      <c r="G113" s="16">
        <v>659675.42000000004</v>
      </c>
      <c r="H113" s="16">
        <v>659675.42000000004</v>
      </c>
      <c r="I113" s="16">
        <f t="shared" si="13"/>
        <v>0</v>
      </c>
    </row>
    <row r="114" spans="2:9" ht="25.5" customHeight="1" x14ac:dyDescent="0.2">
      <c r="B114" s="48" t="s">
        <v>40</v>
      </c>
      <c r="C114" s="49"/>
      <c r="D114" s="15">
        <f>SUM(D115:D123)</f>
        <v>0</v>
      </c>
      <c r="E114" s="15">
        <f>SUM(E115:E123)</f>
        <v>6736944.8099999996</v>
      </c>
      <c r="F114" s="15">
        <f>SUM(F115:F123)</f>
        <v>6736944.8099999996</v>
      </c>
      <c r="G114" s="15">
        <f>SUM(G115:G123)</f>
        <v>5236918.1399999997</v>
      </c>
      <c r="H114" s="15">
        <f>SUM(H115:H123)</f>
        <v>5236918.1399999997</v>
      </c>
      <c r="I114" s="16">
        <f t="shared" si="13"/>
        <v>1500026.67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>
        <v>0</v>
      </c>
      <c r="E118" s="16">
        <v>6736944.8099999996</v>
      </c>
      <c r="F118" s="16">
        <f t="shared" si="16"/>
        <v>6736944.8099999996</v>
      </c>
      <c r="G118" s="16">
        <v>5236918.1399999997</v>
      </c>
      <c r="H118" s="16">
        <v>5236918.1399999997</v>
      </c>
      <c r="I118" s="16">
        <f t="shared" si="13"/>
        <v>1500026.67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6300000</v>
      </c>
      <c r="E124" s="15">
        <f>SUM(E125:E133)</f>
        <v>8275344.2800000012</v>
      </c>
      <c r="F124" s="15">
        <f>SUM(F125:F133)</f>
        <v>14575344.280000001</v>
      </c>
      <c r="G124" s="15">
        <f>SUM(G125:G133)</f>
        <v>14481523.48</v>
      </c>
      <c r="H124" s="15">
        <f>SUM(H125:H133)</f>
        <v>14481523.48</v>
      </c>
      <c r="I124" s="16">
        <f t="shared" si="13"/>
        <v>93820.800000000745</v>
      </c>
    </row>
    <row r="125" spans="2:9" x14ac:dyDescent="0.2">
      <c r="B125" s="13" t="s">
        <v>51</v>
      </c>
      <c r="C125" s="11"/>
      <c r="D125" s="15">
        <v>800000</v>
      </c>
      <c r="E125" s="16">
        <v>-706179.2</v>
      </c>
      <c r="F125" s="16">
        <f>D125+E125</f>
        <v>93820.800000000047</v>
      </c>
      <c r="G125" s="16">
        <v>0</v>
      </c>
      <c r="H125" s="16">
        <v>0</v>
      </c>
      <c r="I125" s="16">
        <f t="shared" si="13"/>
        <v>93820.800000000047</v>
      </c>
    </row>
    <row r="126" spans="2:9" x14ac:dyDescent="0.2">
      <c r="B126" s="13" t="s">
        <v>52</v>
      </c>
      <c r="C126" s="11"/>
      <c r="D126" s="15">
        <v>500000</v>
      </c>
      <c r="E126" s="16">
        <v>1267148</v>
      </c>
      <c r="F126" s="16">
        <f t="shared" ref="F126:F133" si="17">D126+E126</f>
        <v>1767148</v>
      </c>
      <c r="G126" s="16">
        <v>1767148</v>
      </c>
      <c r="H126" s="16">
        <v>1767148</v>
      </c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>
        <v>3000000</v>
      </c>
      <c r="E128" s="16">
        <v>9594981.7300000004</v>
      </c>
      <c r="F128" s="16">
        <f t="shared" si="17"/>
        <v>12594981.73</v>
      </c>
      <c r="G128" s="16">
        <v>12594981.73</v>
      </c>
      <c r="H128" s="16">
        <v>12594981.73</v>
      </c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>
        <v>2000000</v>
      </c>
      <c r="E130" s="16">
        <v>-1880606.25</v>
      </c>
      <c r="F130" s="16">
        <f t="shared" si="17"/>
        <v>119393.75</v>
      </c>
      <c r="G130" s="16">
        <v>119393.75</v>
      </c>
      <c r="H130" s="16">
        <v>119393.75</v>
      </c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37090800</v>
      </c>
      <c r="E134" s="15">
        <f>SUM(E135:E137)</f>
        <v>20204387.199999999</v>
      </c>
      <c r="F134" s="15">
        <f>SUM(F135:F137)</f>
        <v>57295187.200000003</v>
      </c>
      <c r="G134" s="15">
        <f>SUM(G135:G137)</f>
        <v>46346931.560000002</v>
      </c>
      <c r="H134" s="15">
        <f>SUM(H135:H137)</f>
        <v>44626679.340000004</v>
      </c>
      <c r="I134" s="16">
        <f t="shared" si="13"/>
        <v>10948255.640000001</v>
      </c>
    </row>
    <row r="135" spans="2:9" x14ac:dyDescent="0.2">
      <c r="B135" s="13" t="s">
        <v>61</v>
      </c>
      <c r="C135" s="11"/>
      <c r="D135" s="15">
        <v>37090800</v>
      </c>
      <c r="E135" s="16">
        <v>20204387.199999999</v>
      </c>
      <c r="F135" s="16">
        <f>D135+E135</f>
        <v>57295187.200000003</v>
      </c>
      <c r="G135" s="16">
        <v>46346931.560000002</v>
      </c>
      <c r="H135" s="16">
        <v>44626679.340000004</v>
      </c>
      <c r="I135" s="16">
        <f t="shared" si="13"/>
        <v>10948255.640000001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2217494</v>
      </c>
      <c r="E151" s="15">
        <f>SUM(E152:E158)</f>
        <v>25526151.289999999</v>
      </c>
      <c r="F151" s="15">
        <f>SUM(F152:F158)</f>
        <v>27743645.289999999</v>
      </c>
      <c r="G151" s="15">
        <f>SUM(G152:G158)</f>
        <v>27743635.550000001</v>
      </c>
      <c r="H151" s="15">
        <f>SUM(H152:H158)</f>
        <v>27743635.550000001</v>
      </c>
      <c r="I151" s="16">
        <f t="shared" si="19"/>
        <v>9.7399999983608723</v>
      </c>
    </row>
    <row r="152" spans="2:9" x14ac:dyDescent="0.2">
      <c r="B152" s="13" t="s">
        <v>78</v>
      </c>
      <c r="C152" s="11"/>
      <c r="D152" s="15">
        <v>2103974</v>
      </c>
      <c r="E152" s="16">
        <v>-525993.76</v>
      </c>
      <c r="F152" s="16">
        <f>D152+E152</f>
        <v>1577980.24</v>
      </c>
      <c r="G152" s="16">
        <v>1577980.24</v>
      </c>
      <c r="H152" s="16">
        <v>1577980.24</v>
      </c>
      <c r="I152" s="16">
        <f t="shared" si="19"/>
        <v>0</v>
      </c>
    </row>
    <row r="153" spans="2:9" x14ac:dyDescent="0.2">
      <c r="B153" s="13" t="s">
        <v>79</v>
      </c>
      <c r="C153" s="11"/>
      <c r="D153" s="15">
        <v>113520</v>
      </c>
      <c r="E153" s="16">
        <v>-77711.95</v>
      </c>
      <c r="F153" s="16">
        <f t="shared" ref="F153:F158" si="20">D153+E153</f>
        <v>35808.050000000003</v>
      </c>
      <c r="G153" s="16">
        <v>35798.31</v>
      </c>
      <c r="H153" s="16">
        <v>35798.31</v>
      </c>
      <c r="I153" s="16">
        <f t="shared" si="19"/>
        <v>9.7400000000052387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>
        <v>0</v>
      </c>
      <c r="E158" s="16">
        <v>26129857</v>
      </c>
      <c r="F158" s="16">
        <f t="shared" si="20"/>
        <v>26129857</v>
      </c>
      <c r="G158" s="16">
        <v>26129857</v>
      </c>
      <c r="H158" s="16">
        <v>26129857</v>
      </c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491767244</v>
      </c>
      <c r="E160" s="14">
        <f t="shared" si="21"/>
        <v>378469154.64999998</v>
      </c>
      <c r="F160" s="14">
        <f t="shared" si="21"/>
        <v>870236398.64999998</v>
      </c>
      <c r="G160" s="14">
        <f t="shared" si="21"/>
        <v>798710534.76999998</v>
      </c>
      <c r="H160" s="14">
        <f t="shared" si="21"/>
        <v>791107052.11999989</v>
      </c>
      <c r="I160" s="14">
        <f t="shared" si="21"/>
        <v>71525863.879999995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  <row r="164" spans="2:9" x14ac:dyDescent="0.2">
      <c r="C164" s="26"/>
      <c r="D164" s="27"/>
      <c r="E164" s="31"/>
      <c r="F164" s="31"/>
      <c r="G164" s="31"/>
    </row>
    <row r="165" spans="2:9" ht="15" x14ac:dyDescent="0.25">
      <c r="C165" s="28"/>
      <c r="D165"/>
      <c r="E165" s="32"/>
      <c r="F165" s="32"/>
      <c r="G165"/>
    </row>
    <row r="166" spans="2:9" ht="15" x14ac:dyDescent="0.25">
      <c r="C166" s="29" t="s">
        <v>89</v>
      </c>
      <c r="D166"/>
      <c r="E166" s="33" t="s">
        <v>90</v>
      </c>
      <c r="F166" s="33"/>
      <c r="G166" s="34"/>
    </row>
    <row r="167" spans="2:9" ht="15" x14ac:dyDescent="0.25">
      <c r="C167" s="30" t="s">
        <v>91</v>
      </c>
      <c r="D167"/>
      <c r="E167" s="35" t="s">
        <v>92</v>
      </c>
      <c r="F167" s="35"/>
      <c r="G167" s="36"/>
    </row>
  </sheetData>
  <mergeCells count="16">
    <mergeCell ref="E164:G164"/>
    <mergeCell ref="E165:F165"/>
    <mergeCell ref="E166:G166"/>
    <mergeCell ref="E167:G167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2025-02-25T21:21:24Z</cp:lastPrinted>
  <dcterms:created xsi:type="dcterms:W3CDTF">2016-10-11T20:25:15Z</dcterms:created>
  <dcterms:modified xsi:type="dcterms:W3CDTF">2025-02-25T21:34:47Z</dcterms:modified>
</cp:coreProperties>
</file>